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<sst xmlns="http://schemas.openxmlformats.org/spreadsheetml/2006/main" count="9" uniqueCount="9">
  <si>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Anni 1998-2003. Veneto</t>
  </si>
  <si>
    <t>produzione, milioni t</t>
  </si>
  <si>
    <t>resa, t per ha</t>
  </si>
  <si>
    <t>valore, euro</t>
  </si>
  <si>
    <t>Vite</t>
  </si>
  <si>
    <t>superficie produttiva</t>
  </si>
  <si>
    <t>Fig. 6.4 - Sup. investita (migliaia ha), resa (t/ha), produzione (milioni t) e valore (milioni euro) di alcune colture</t>
  </si>
  <si>
    <t>anno</t>
  </si>
  <si>
    <t>Fonte: Elaborazioni Regione Veneto - U.P. Statistica su dati Istat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</si>
</sst>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_-* #,##0.0_-;\-* #,##0.0_-;_-* &quot;-&quot;_-;_-@_-"/>
    <numFmt numFmtId="168" formatCode="_-* #,##0.00_-;\-* #,##0.00_-;_-* &quot;-&quot;_-;_-@_-"/>
    <numFmt numFmtId="169" formatCode="0.0%"/>
    <numFmt numFmtId="170" formatCode="#,##0_ ;\-#,##0\ "/>
    <numFmt numFmtId="171" formatCode="0.00000"/>
    <numFmt numFmtId="172" formatCode="0.0000"/>
    <numFmt numFmtId="173" formatCode="* #,##0;\-\ #,##0;_*\ &quot;-&quot;;"/>
  </numFmts>
  <fonts count="9">
    <font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4" xfId="18" applyNumberFormat="1" applyBorder="1" applyAlignment="1">
      <alignment horizontal="right" vertical="center"/>
    </xf>
    <xf numFmtId="168" fontId="0" fillId="0" borderId="4" xfId="18" applyNumberFormat="1" applyBorder="1" applyAlignment="1">
      <alignment horizontal="right" vertical="center"/>
    </xf>
    <xf numFmtId="41" fontId="0" fillId="0" borderId="5" xfId="18" applyBorder="1" applyAlignment="1">
      <alignment horizontal="right" vertical="center"/>
    </xf>
    <xf numFmtId="167" fontId="0" fillId="0" borderId="0" xfId="18" applyNumberFormat="1" applyBorder="1" applyAlignment="1">
      <alignment horizontal="right" vertical="center"/>
    </xf>
    <xf numFmtId="168" fontId="0" fillId="0" borderId="0" xfId="18" applyNumberFormat="1" applyBorder="1" applyAlignment="1">
      <alignment horizontal="right" vertical="center"/>
    </xf>
    <xf numFmtId="41" fontId="0" fillId="0" borderId="6" xfId="18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2" fontId="0" fillId="0" borderId="7" xfId="18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'[1]colture'!$B$23</c:f>
              <c:strCache>
                <c:ptCount val="1"/>
                <c:pt idx="0">
                  <c:v>superficie produttiva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'[1]colture'!$A$6:$A$11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('[1]colture'!$B$24:$B$28,'[1]colture'!$B$31)</c:f>
              <c:numCache>
                <c:ptCount val="6"/>
                <c:pt idx="0">
                  <c:v>72.965</c:v>
                </c:pt>
                <c:pt idx="1">
                  <c:v>73.426</c:v>
                </c:pt>
                <c:pt idx="2">
                  <c:v>72.873</c:v>
                </c:pt>
                <c:pt idx="3">
                  <c:v>72.474</c:v>
                </c:pt>
                <c:pt idx="4">
                  <c:v>71.3</c:v>
                </c:pt>
                <c:pt idx="5">
                  <c:v>70.954</c:v>
                </c:pt>
              </c:numCache>
            </c:numRef>
          </c:val>
        </c:ser>
        <c:axId val="17217845"/>
        <c:axId val="20742878"/>
      </c:barChart>
      <c:lineChart>
        <c:grouping val="standard"/>
        <c:varyColors val="0"/>
        <c:ser>
          <c:idx val="0"/>
          <c:order val="1"/>
          <c:tx>
            <c:strRef>
              <c:f>'[1]colture'!$D$5</c:f>
              <c:strCache>
                <c:ptCount val="1"/>
                <c:pt idx="0">
                  <c:v>resa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'[1]colture'!$D$24:$D$29</c:f>
              <c:numCache>
                <c:ptCount val="6"/>
                <c:pt idx="0">
                  <c:v>15.334999999999999</c:v>
                </c:pt>
                <c:pt idx="1">
                  <c:v>17.035</c:v>
                </c:pt>
                <c:pt idx="2">
                  <c:v>15.831</c:v>
                </c:pt>
                <c:pt idx="3">
                  <c:v>16.125999999999998</c:v>
                </c:pt>
                <c:pt idx="4">
                  <c:v>13.01</c:v>
                </c:pt>
                <c:pt idx="5">
                  <c:v>14.180000000000001</c:v>
                </c:pt>
              </c:numCache>
            </c:numRef>
          </c:val>
          <c:smooth val="0"/>
        </c:ser>
        <c:axId val="52468175"/>
        <c:axId val="245152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2878"/>
        <c:crosses val="autoZero"/>
        <c:auto val="0"/>
        <c:lblOffset val="100"/>
        <c:noMultiLvlLbl val="0"/>
      </c:catAx>
      <c:valAx>
        <c:axId val="20742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sup. prod.</a:t>
                </a:r>
              </a:p>
            </c:rich>
          </c:tx>
          <c:layout>
            <c:manualLayout>
              <c:xMode val="factor"/>
              <c:yMode val="factor"/>
              <c:x val="0.03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\-#,##0\ " sourceLinked="0"/>
        <c:majorTickMark val="cross"/>
        <c:minorTickMark val="none"/>
        <c:tickLblPos val="nextTo"/>
        <c:crossAx val="17217845"/>
        <c:crossesAt val="1"/>
        <c:crossBetween val="between"/>
        <c:dispUnits/>
        <c:majorUnit val="2"/>
      </c:valAx>
      <c:catAx>
        <c:axId val="52468175"/>
        <c:scaling>
          <c:orientation val="minMax"/>
        </c:scaling>
        <c:axPos val="b"/>
        <c:delete val="1"/>
        <c:majorTickMark val="cross"/>
        <c:minorTickMark val="none"/>
        <c:tickLblPos val="nextTo"/>
        <c:crossAx val="2451528"/>
        <c:crosses val="autoZero"/>
        <c:auto val="0"/>
        <c:lblOffset val="100"/>
        <c:noMultiLvlLbl val="0"/>
      </c:catAx>
      <c:valAx>
        <c:axId val="2451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resa</a:t>
                </a:r>
              </a:p>
            </c:rich>
          </c:tx>
          <c:layout>
            <c:manualLayout>
              <c:xMode val="factor"/>
              <c:yMode val="factor"/>
              <c:x val="0.03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5246817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25"/>
          <c:y val="0.83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1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'[1]colture'!$C$5</c:f>
              <c:strCache>
                <c:ptCount val="1"/>
                <c:pt idx="0">
                  <c:v>produzione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'[1]colture'!$A$6:$A$11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('[1]colture'!$C$24:$C$28,'[1]colture'!$C$31)</c:f>
              <c:numCache>
                <c:ptCount val="6"/>
                <c:pt idx="0">
                  <c:v>1.1148047</c:v>
                </c:pt>
                <c:pt idx="1">
                  <c:v>1.2450860000000001</c:v>
                </c:pt>
                <c:pt idx="2">
                  <c:v>1.1496340999999999</c:v>
                </c:pt>
                <c:pt idx="3">
                  <c:v>1.1620457</c:v>
                </c:pt>
                <c:pt idx="4">
                  <c:v>0.9184201</c:v>
                </c:pt>
                <c:pt idx="5">
                  <c:v>1.0019252</c:v>
                </c:pt>
              </c:numCache>
            </c:numRef>
          </c:val>
        </c:ser>
        <c:axId val="22063753"/>
        <c:axId val="64356050"/>
      </c:barChart>
      <c:lineChart>
        <c:grouping val="standard"/>
        <c:varyColors val="0"/>
        <c:ser>
          <c:idx val="0"/>
          <c:order val="1"/>
          <c:tx>
            <c:strRef>
              <c:f>'[1]colture'!$E$5</c:f>
              <c:strCache>
                <c:ptCount val="1"/>
                <c:pt idx="0">
                  <c:v>valore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'[1]colture'!$E$24:$E$28</c:f>
              <c:numCache>
                <c:ptCount val="5"/>
                <c:pt idx="0">
                  <c:v>496.068918</c:v>
                </c:pt>
                <c:pt idx="1">
                  <c:v>443.867442</c:v>
                </c:pt>
                <c:pt idx="2">
                  <c:v>426.229609</c:v>
                </c:pt>
                <c:pt idx="3">
                  <c:v>539.144546</c:v>
                </c:pt>
                <c:pt idx="4">
                  <c:v>484.058167</c:v>
                </c:pt>
              </c:numCache>
            </c:numRef>
          </c:val>
          <c:smooth val="0"/>
        </c:ser>
        <c:axId val="42333539"/>
        <c:axId val="45457532"/>
      </c:line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6050"/>
        <c:crosses val="autoZero"/>
        <c:auto val="0"/>
        <c:lblOffset val="100"/>
        <c:noMultiLvlLbl val="0"/>
      </c:catAx>
      <c:valAx>
        <c:axId val="64356050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prod.</a:t>
                </a:r>
              </a:p>
            </c:rich>
          </c:tx>
          <c:layout>
            <c:manualLayout>
              <c:xMode val="factor"/>
              <c:yMode val="factor"/>
              <c:x val="0.033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crossAx val="22063753"/>
        <c:crossesAt val="1"/>
        <c:crossBetween val="between"/>
        <c:dispUnits/>
        <c:majorUnit val="0.4"/>
      </c:valAx>
      <c:catAx>
        <c:axId val="42333539"/>
        <c:scaling>
          <c:orientation val="minMax"/>
        </c:scaling>
        <c:axPos val="b"/>
        <c:delete val="1"/>
        <c:majorTickMark val="cross"/>
        <c:minorTickMark val="none"/>
        <c:tickLblPos val="nextTo"/>
        <c:crossAx val="45457532"/>
        <c:crosses val="autoZero"/>
        <c:auto val="0"/>
        <c:lblOffset val="100"/>
        <c:noMultiLvlLbl val="0"/>
      </c:catAx>
      <c:valAx>
        <c:axId val="45457532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</a:t>
                </a:r>
              </a:p>
            </c:rich>
          </c:tx>
          <c:layout>
            <c:manualLayout>
              <c:xMode val="factor"/>
              <c:yMode val="factor"/>
              <c:x val="0.03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42333539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"/>
          <c:y val="0.83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3</xdr:col>
      <xdr:colOff>314325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0" y="676275"/>
        <a:ext cx="3648075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152400</xdr:rowOff>
    </xdr:from>
    <xdr:to>
      <xdr:col>7</xdr:col>
      <xdr:colOff>323850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4229100" y="638175"/>
        <a:ext cx="2495550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Agricoltura\agricoltura%20dpef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a"/>
      <sheetName val="superfici"/>
      <sheetName val="colture"/>
      <sheetName val="tabella"/>
      <sheetName val="stime"/>
    </sheetNames>
    <sheetDataSet>
      <sheetData sheetId="2">
        <row r="5">
          <cell r="C5" t="str">
            <v>produzione</v>
          </cell>
          <cell r="D5" t="str">
            <v>resa</v>
          </cell>
          <cell r="E5" t="str">
            <v>valore</v>
          </cell>
        </row>
        <row r="6">
          <cell r="A6">
            <v>1998</v>
          </cell>
        </row>
        <row r="7">
          <cell r="A7">
            <v>1999</v>
          </cell>
        </row>
        <row r="8">
          <cell r="A8">
            <v>2000</v>
          </cell>
        </row>
        <row r="9">
          <cell r="A9">
            <v>2001</v>
          </cell>
        </row>
        <row r="10">
          <cell r="A10">
            <v>2002</v>
          </cell>
        </row>
        <row r="11">
          <cell r="A11">
            <v>2003</v>
          </cell>
        </row>
        <row r="23">
          <cell r="B23" t="str">
            <v>superficie produttiva</v>
          </cell>
        </row>
        <row r="24">
          <cell r="B24">
            <v>72.965</v>
          </cell>
          <cell r="C24">
            <v>1.1148047</v>
          </cell>
          <cell r="D24">
            <v>15.334999999999999</v>
          </cell>
          <cell r="E24">
            <v>496.068918</v>
          </cell>
        </row>
        <row r="25">
          <cell r="B25">
            <v>73.426</v>
          </cell>
          <cell r="C25">
            <v>1.2450860000000001</v>
          </cell>
          <cell r="D25">
            <v>17.035</v>
          </cell>
          <cell r="E25">
            <v>443.867442</v>
          </cell>
        </row>
        <row r="26">
          <cell r="B26">
            <v>72.873</v>
          </cell>
          <cell r="C26">
            <v>1.1496340999999999</v>
          </cell>
          <cell r="D26">
            <v>15.831</v>
          </cell>
          <cell r="E26">
            <v>426.229609</v>
          </cell>
        </row>
        <row r="27">
          <cell r="B27">
            <v>72.474</v>
          </cell>
          <cell r="C27">
            <v>1.1620457</v>
          </cell>
          <cell r="D27">
            <v>16.125999999999998</v>
          </cell>
          <cell r="E27">
            <v>539.144546</v>
          </cell>
        </row>
        <row r="28">
          <cell r="B28">
            <v>71.3</v>
          </cell>
          <cell r="C28">
            <v>0.9184201</v>
          </cell>
          <cell r="D28">
            <v>13.01</v>
          </cell>
          <cell r="E28">
            <v>484.058167</v>
          </cell>
        </row>
        <row r="29">
          <cell r="D29">
            <v>14.180000000000001</v>
          </cell>
        </row>
        <row r="31">
          <cell r="B31">
            <v>70.954</v>
          </cell>
          <cell r="C31">
            <v>1.0019252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26" sqref="A26"/>
    </sheetView>
  </sheetViews>
  <sheetFormatPr defaultColWidth="9.140625" defaultRowHeight="12.75"/>
  <cols>
    <col min="2" max="2" width="20.57421875" style="0" customWidth="1"/>
    <col min="3" max="3" width="20.28125" style="0" customWidth="1"/>
    <col min="4" max="4" width="13.421875" style="0" customWidth="1"/>
    <col min="5" max="5" width="14.28125" style="0" customWidth="1"/>
  </cols>
  <sheetData>
    <row r="1" spans="1:8" ht="12.75">
      <c r="A1" s="2" t="s">
        <v>6</v>
      </c>
      <c r="B1" s="2"/>
      <c r="C1" s="2"/>
      <c r="D1" s="2"/>
      <c r="E1" s="2"/>
      <c r="F1" s="2"/>
      <c r="G1" s="2"/>
      <c r="H1" s="2"/>
    </row>
    <row r="2" spans="1:8" ht="12.75">
      <c r="A2" s="3" t="s">
        <v>0</v>
      </c>
      <c r="B2" s="1"/>
      <c r="C2" s="1"/>
      <c r="D2" s="1"/>
      <c r="E2" s="1"/>
      <c r="F2" s="1"/>
      <c r="G2" s="1"/>
      <c r="H2" s="1"/>
    </row>
    <row r="16" ht="12.75">
      <c r="A16" s="4" t="s">
        <v>4</v>
      </c>
    </row>
    <row r="17" spans="1:5" s="4" customFormat="1" ht="12.75">
      <c r="A17" s="5" t="s">
        <v>7</v>
      </c>
      <c r="B17" s="4" t="s">
        <v>5</v>
      </c>
      <c r="C17" s="4" t="s">
        <v>1</v>
      </c>
      <c r="D17" s="4" t="s">
        <v>2</v>
      </c>
      <c r="E17" s="5" t="s">
        <v>3</v>
      </c>
    </row>
    <row r="18" spans="1:5" ht="12.75">
      <c r="A18" s="6">
        <v>1998</v>
      </c>
      <c r="B18" s="9">
        <f>72965/1000</f>
        <v>72.965</v>
      </c>
      <c r="C18" s="9">
        <f>(11148047/1000000)/10</f>
        <v>1.1148047</v>
      </c>
      <c r="D18" s="10">
        <f>153.35/10</f>
        <v>15.334999999999999</v>
      </c>
      <c r="E18" s="11">
        <f>496068918/1000000</f>
        <v>496.068918</v>
      </c>
    </row>
    <row r="19" spans="1:5" ht="12.75">
      <c r="A19" s="7">
        <v>1999</v>
      </c>
      <c r="B19" s="12">
        <f>73426/1000</f>
        <v>73.426</v>
      </c>
      <c r="C19" s="12">
        <f>(12450860/1000000)/10</f>
        <v>1.2450860000000001</v>
      </c>
      <c r="D19" s="13">
        <f>170.35/10</f>
        <v>17.035</v>
      </c>
      <c r="E19" s="14">
        <f>443867442/1000000</f>
        <v>443.867442</v>
      </c>
    </row>
    <row r="20" spans="1:5" ht="12.75">
      <c r="A20" s="7">
        <v>2000</v>
      </c>
      <c r="B20" s="12">
        <f>72873/1000</f>
        <v>72.873</v>
      </c>
      <c r="C20" s="12">
        <f>(11496341/1000000)/10</f>
        <v>1.1496340999999999</v>
      </c>
      <c r="D20" s="13">
        <f>158.31/10</f>
        <v>15.831</v>
      </c>
      <c r="E20" s="14">
        <f>426229609/1000000</f>
        <v>426.229609</v>
      </c>
    </row>
    <row r="21" spans="1:5" ht="12.75">
      <c r="A21" s="7">
        <v>2001</v>
      </c>
      <c r="B21" s="12">
        <f>72474/1000</f>
        <v>72.474</v>
      </c>
      <c r="C21" s="12">
        <f>(11620457/1000000)/10</f>
        <v>1.1620457</v>
      </c>
      <c r="D21" s="13">
        <f>161.26/10</f>
        <v>16.125999999999998</v>
      </c>
      <c r="E21" s="14">
        <f>539144546/1000000</f>
        <v>539.144546</v>
      </c>
    </row>
    <row r="22" spans="1:5" ht="12.75">
      <c r="A22" s="7">
        <v>2002</v>
      </c>
      <c r="B22" s="12">
        <f>71300/1000</f>
        <v>71.3</v>
      </c>
      <c r="C22" s="12">
        <f>(9184201/1000000)/10</f>
        <v>0.9184201</v>
      </c>
      <c r="D22" s="13">
        <f>130.1/10</f>
        <v>13.01</v>
      </c>
      <c r="E22" s="14">
        <f>484058167/1000000</f>
        <v>484.058167</v>
      </c>
    </row>
    <row r="23" spans="1:5" ht="12.75">
      <c r="A23" s="8">
        <v>2003</v>
      </c>
      <c r="B23" s="15">
        <v>71</v>
      </c>
      <c r="C23" s="15">
        <v>1</v>
      </c>
      <c r="D23" s="16">
        <f>141.8/10</f>
        <v>14.180000000000001</v>
      </c>
      <c r="E23" s="17"/>
    </row>
    <row r="26" ht="12.75">
      <c r="A26" s="18" t="s">
        <v>8</v>
      </c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2004-10-14T08:08:04Z</dcterms:created>
  <dcterms:modified xsi:type="dcterms:W3CDTF">2004-10-14T08:15:08Z</dcterms:modified>
  <cp:category/>
  <cp:version/>
  <cp:contentType/>
  <cp:contentStatus/>
</cp:coreProperties>
</file>